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35" yWindow="45" windowWidth="11160" windowHeight="9480"/>
  </bookViews>
  <sheets>
    <sheet name="3.10" sheetId="2" r:id="rId1"/>
  </sheets>
  <calcPr calcId="124519"/>
</workbook>
</file>

<file path=xl/calcChain.xml><?xml version="1.0" encoding="utf-8"?>
<calcChain xmlns="http://schemas.openxmlformats.org/spreadsheetml/2006/main">
  <c r="G6" i="2"/>
  <c r="F6"/>
  <c r="H15"/>
  <c r="I15"/>
  <c r="J15"/>
  <c r="E15"/>
  <c r="J22" l="1"/>
  <c r="E22"/>
  <c r="J25" l="1"/>
  <c r="J26"/>
  <c r="J14"/>
  <c r="J10"/>
  <c r="E26"/>
  <c r="J23" l="1"/>
  <c r="D6"/>
  <c r="C6"/>
  <c r="J17"/>
  <c r="I17"/>
  <c r="H17"/>
  <c r="E17"/>
  <c r="I8"/>
  <c r="G20"/>
  <c r="G19" s="1"/>
  <c r="F20"/>
  <c r="F19" s="1"/>
  <c r="D20"/>
  <c r="C20"/>
  <c r="C19" s="1"/>
  <c r="I22"/>
  <c r="H22"/>
  <c r="J27"/>
  <c r="J28"/>
  <c r="I27"/>
  <c r="I28"/>
  <c r="F5" l="1"/>
  <c r="D19"/>
  <c r="E19" s="1"/>
  <c r="E20"/>
  <c r="G5"/>
  <c r="H6"/>
  <c r="J6"/>
  <c r="I6"/>
  <c r="E6"/>
  <c r="J12" l="1"/>
  <c r="J13"/>
  <c r="I16" l="1"/>
  <c r="I14"/>
  <c r="I13"/>
  <c r="I11"/>
  <c r="I10"/>
  <c r="J8" l="1"/>
  <c r="J9"/>
  <c r="J11"/>
  <c r="J16"/>
  <c r="J18"/>
  <c r="H16"/>
  <c r="H14"/>
  <c r="H13"/>
  <c r="H11"/>
  <c r="H10"/>
  <c r="E16"/>
  <c r="E14"/>
  <c r="E13"/>
  <c r="E11"/>
  <c r="E10"/>
  <c r="H23"/>
  <c r="H24"/>
  <c r="H25"/>
  <c r="H26"/>
  <c r="H8"/>
  <c r="H9"/>
  <c r="H12"/>
  <c r="H18"/>
  <c r="E23"/>
  <c r="E24"/>
  <c r="E25"/>
  <c r="E8"/>
  <c r="E9"/>
  <c r="E12"/>
  <c r="E18"/>
  <c r="I26"/>
  <c r="I25"/>
  <c r="J24"/>
  <c r="I24"/>
  <c r="I23"/>
  <c r="I18"/>
  <c r="I12"/>
  <c r="I9"/>
  <c r="J19" l="1"/>
  <c r="I19"/>
  <c r="J20"/>
  <c r="H19"/>
  <c r="H20"/>
  <c r="D5"/>
  <c r="I20"/>
  <c r="C5"/>
  <c r="J5" l="1"/>
  <c r="I5"/>
  <c r="H5"/>
  <c r="E5"/>
</calcChain>
</file>

<file path=xl/sharedStrings.xml><?xml version="1.0" encoding="utf-8"?>
<sst xmlns="http://schemas.openxmlformats.org/spreadsheetml/2006/main" count="40" uniqueCount="33">
  <si>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</si>
  <si>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</si>
  <si>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</si>
  <si>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</si>
  <si>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</si>
  <si>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</si>
  <si>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</si>
  <si>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</si>
  <si>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</si>
  <si>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</si>
  <si>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</si>
  <si>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</si>
  <si>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</si>
  <si>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</si>
  <si>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</si>
  <si>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</si>
  <si>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</si>
  <si>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</si>
  <si>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</si>
  <si>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</si>
  <si>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</si>
  <si>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</si>
  <si>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</si>
  <si>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</si>
  <si>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</si>
  <si>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</si>
  <si>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</si>
  <si>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Исполнение за I квартал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</si>
  <si>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</si>
  <si>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</si>
  <si>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Анализ исполнения консолидированного бюджета Нижневартовского района по доходам в разрезе видов доходов за I квартал 2020 г. в сравнении с I кварталом 2019 г., тыс. рублей</t>
  </si>
  <si>
    <t>2020 год</t>
  </si>
  <si>
    <t>Транспортный налог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</si>
</sst>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tabSelected="1" topLeftCell="B1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G23" sqref="G23"/>
    </sheetView>
  </sheetViews>
  <sheetFormatPr defaultRowHeight="15"/>
  <cols>
    <col min="1" max="1" width="0" style="2" hidden="1" customWidth="1"/>
    <col min="2" max="2" width="51.5703125" style="2" customWidth="1"/>
    <col min="3" max="3" width="15.7109375" style="30" customWidth="1"/>
    <col min="4" max="4" width="13.28515625" style="30" customWidth="1"/>
    <col min="5" max="5" width="15.28515625" style="2" customWidth="1"/>
    <col min="6" max="6" width="15.85546875" style="30" customWidth="1"/>
    <col min="7" max="7" width="13.42578125" style="30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t="49.5" customHeight="1">
      <c r="A1" s="1"/>
      <c r="B1" s="31" t="s">
        <v>30</v>
      </c>
      <c r="C1" s="31"/>
      <c r="D1" s="31"/>
      <c r="E1" s="31"/>
      <c r="F1" s="31"/>
      <c r="G1" s="31"/>
      <c r="H1" s="31"/>
      <c r="I1" s="31"/>
      <c r="J1" s="31"/>
    </row>
    <row r="2" spans="1:10" ht="24" customHeight="1">
      <c r="B2" s="33" t="s">
        <v>0</v>
      </c>
      <c r="C2" s="32" t="s">
        <v>28</v>
      </c>
      <c r="D2" s="32"/>
      <c r="E2" s="32"/>
      <c r="F2" s="35" t="s">
        <v>31</v>
      </c>
      <c r="G2" s="36"/>
      <c r="H2" s="37"/>
      <c r="I2" s="38" t="s">
        <v>21</v>
      </c>
      <c r="J2" s="38" t="s">
        <v>20</v>
      </c>
    </row>
    <row r="3" spans="1:10" ht="54.75" customHeight="1">
      <c r="B3" s="34"/>
      <c r="C3" s="3" t="s">
        <v>18</v>
      </c>
      <c r="D3" s="3" t="s">
        <v>27</v>
      </c>
      <c r="E3" s="4" t="s">
        <v>12</v>
      </c>
      <c r="F3" s="3" t="s">
        <v>18</v>
      </c>
      <c r="G3" s="3" t="s">
        <v>27</v>
      </c>
      <c r="H3" s="4" t="s">
        <v>12</v>
      </c>
      <c r="I3" s="39"/>
      <c r="J3" s="39"/>
    </row>
    <row r="4" spans="1:10" ht="16.5" customHeight="1">
      <c r="B4" s="5">
        <v>1</v>
      </c>
      <c r="C4" s="3">
        <v>2</v>
      </c>
      <c r="D4" s="3">
        <v>3</v>
      </c>
      <c r="E4" s="4">
        <v>4</v>
      </c>
      <c r="F4" s="3">
        <v>5</v>
      </c>
      <c r="G4" s="3">
        <v>6</v>
      </c>
      <c r="H4" s="4">
        <v>7</v>
      </c>
      <c r="I4" s="6">
        <v>8</v>
      </c>
      <c r="J4" s="6">
        <v>9</v>
      </c>
    </row>
    <row r="5" spans="1:10">
      <c r="B5" s="7" t="s">
        <v>1</v>
      </c>
      <c r="C5" s="8">
        <f>C6+C19</f>
        <v>4430329.5449999999</v>
      </c>
      <c r="D5" s="8">
        <f>D6+D19</f>
        <v>884853.18199999991</v>
      </c>
      <c r="E5" s="9">
        <f>D5/C5*100</f>
        <v>19.972626708968665</v>
      </c>
      <c r="F5" s="8">
        <f>F6+F19</f>
        <v>4723942.9260000009</v>
      </c>
      <c r="G5" s="8">
        <f>G6+G19</f>
        <v>1137068.9950000001</v>
      </c>
      <c r="H5" s="9">
        <f>G5/F5*100</f>
        <v>24.070337275704841</v>
      </c>
      <c r="I5" s="8">
        <f>G5-D5</f>
        <v>252215.8130000002</v>
      </c>
      <c r="J5" s="8">
        <f>G5/D5*100</f>
        <v>128.50369057044315</v>
      </c>
    </row>
    <row r="6" spans="1:10" s="10" customFormat="1">
      <c r="B6" s="11" t="s">
        <v>7</v>
      </c>
      <c r="C6" s="8">
        <f>C8+C9+C10+C11+C12+C13+C14+C16+C17+C18</f>
        <v>2223226</v>
      </c>
      <c r="D6" s="8">
        <f>D8+D9+D10+D11+D12+D13+D14+D16+D17+D18</f>
        <v>505109.19999999995</v>
      </c>
      <c r="E6" s="8">
        <f t="shared" ref="E6:E22" si="0">D6/C6*100</f>
        <v>22.719651533402359</v>
      </c>
      <c r="F6" s="8">
        <f>F8+F9+F10+F11+F12+F13+F14+F16+F18+F17+F15</f>
        <v>2381873.0070000002</v>
      </c>
      <c r="G6" s="8">
        <f>G8+G9+G10+G11+G12+G13+G14+G16+G18+G17+G15</f>
        <v>684205.62600000005</v>
      </c>
      <c r="H6" s="8">
        <f t="shared" ref="H6:H20" si="1">G6/F6*100</f>
        <v>28.725529194428628</v>
      </c>
      <c r="I6" s="8">
        <f t="shared" ref="I6:I19" si="2">G6-D6</f>
        <v>179096.42600000009</v>
      </c>
      <c r="J6" s="8">
        <f t="shared" ref="J6:J12" si="3">G6/D6*100</f>
        <v>135.45697168057919</v>
      </c>
    </row>
    <row r="7" spans="1:10" s="10" customFormat="1">
      <c r="B7" s="12" t="s">
        <v>2</v>
      </c>
      <c r="C7" s="13"/>
      <c r="D7" s="14"/>
      <c r="E7" s="14"/>
      <c r="F7" s="14"/>
      <c r="G7" s="14"/>
      <c r="H7" s="14"/>
      <c r="I7" s="14"/>
      <c r="J7" s="14"/>
    </row>
    <row r="8" spans="1:10" s="10" customFormat="1">
      <c r="B8" s="12" t="s">
        <v>3</v>
      </c>
      <c r="C8" s="14">
        <v>1469647</v>
      </c>
      <c r="D8" s="14">
        <v>391392.3</v>
      </c>
      <c r="E8" s="14">
        <f t="shared" si="0"/>
        <v>26.631721767199878</v>
      </c>
      <c r="F8" s="14">
        <v>1556988</v>
      </c>
      <c r="G8" s="14">
        <v>413611.60200000001</v>
      </c>
      <c r="H8" s="14">
        <f t="shared" si="1"/>
        <v>26.5648548351047</v>
      </c>
      <c r="I8" s="14">
        <f t="shared" si="2"/>
        <v>22219.302000000025</v>
      </c>
      <c r="J8" s="14">
        <f t="shared" si="3"/>
        <v>105.67699006853226</v>
      </c>
    </row>
    <row r="9" spans="1:10" s="10" customFormat="1" ht="27" customHeight="1">
      <c r="B9" s="15" t="s">
        <v>5</v>
      </c>
      <c r="C9" s="14">
        <v>25728</v>
      </c>
      <c r="D9" s="14">
        <v>7932.6</v>
      </c>
      <c r="E9" s="14">
        <f t="shared" si="0"/>
        <v>30.832555970149254</v>
      </c>
      <c r="F9" s="14">
        <v>26585</v>
      </c>
      <c r="G9" s="14">
        <v>7438.6009999999997</v>
      </c>
      <c r="H9" s="14">
        <f t="shared" si="1"/>
        <v>27.980443859319166</v>
      </c>
      <c r="I9" s="14">
        <f t="shared" si="2"/>
        <v>-493.99900000000071</v>
      </c>
      <c r="J9" s="14">
        <f t="shared" si="3"/>
        <v>93.772546201749734</v>
      </c>
    </row>
    <row r="10" spans="1:10" s="10" customFormat="1" ht="30">
      <c r="B10" s="15" t="s">
        <v>13</v>
      </c>
      <c r="C10" s="14">
        <v>65607</v>
      </c>
      <c r="D10" s="14">
        <v>9578.9</v>
      </c>
      <c r="E10" s="14">
        <f t="shared" si="0"/>
        <v>14.60042373527215</v>
      </c>
      <c r="F10" s="14">
        <v>68250</v>
      </c>
      <c r="G10" s="14">
        <v>13028.047</v>
      </c>
      <c r="H10" s="14">
        <f t="shared" si="1"/>
        <v>19.088713553113553</v>
      </c>
      <c r="I10" s="14">
        <f t="shared" si="2"/>
        <v>3449.1470000000008</v>
      </c>
      <c r="J10" s="14">
        <f t="shared" si="3"/>
        <v>136.00775663176356</v>
      </c>
    </row>
    <row r="11" spans="1:10" s="10" customFormat="1" ht="30">
      <c r="B11" s="15" t="s">
        <v>14</v>
      </c>
      <c r="C11" s="14">
        <v>9000</v>
      </c>
      <c r="D11" s="14">
        <v>1751.4</v>
      </c>
      <c r="E11" s="14">
        <f t="shared" si="0"/>
        <v>19.46</v>
      </c>
      <c r="F11" s="14">
        <v>8000</v>
      </c>
      <c r="G11" s="14">
        <v>2099.2040000000002</v>
      </c>
      <c r="H11" s="14">
        <f t="shared" si="1"/>
        <v>26.240050000000004</v>
      </c>
      <c r="I11" s="14">
        <f t="shared" si="2"/>
        <v>347.80400000000009</v>
      </c>
      <c r="J11" s="14">
        <f t="shared" si="3"/>
        <v>119.85862738380723</v>
      </c>
    </row>
    <row r="12" spans="1:10" s="10" customFormat="1">
      <c r="B12" s="12" t="s">
        <v>4</v>
      </c>
      <c r="C12" s="14">
        <v>642</v>
      </c>
      <c r="D12" s="14">
        <v>102.6</v>
      </c>
      <c r="E12" s="14">
        <f t="shared" si="0"/>
        <v>15.981308411214954</v>
      </c>
      <c r="F12" s="14">
        <v>730</v>
      </c>
      <c r="G12" s="14">
        <v>47.109000000000002</v>
      </c>
      <c r="H12" s="14">
        <f t="shared" si="1"/>
        <v>6.4532876712328768</v>
      </c>
      <c r="I12" s="14">
        <f t="shared" si="2"/>
        <v>-55.490999999999993</v>
      </c>
      <c r="J12" s="14">
        <f t="shared" si="3"/>
        <v>45.915204678362578</v>
      </c>
    </row>
    <row r="13" spans="1:10" s="10" customFormat="1" ht="30">
      <c r="B13" s="15" t="s">
        <v>15</v>
      </c>
      <c r="C13" s="14">
        <v>2159</v>
      </c>
      <c r="D13" s="14">
        <v>1263.8</v>
      </c>
      <c r="E13" s="14">
        <f t="shared" si="0"/>
        <v>58.536359425660024</v>
      </c>
      <c r="F13" s="14">
        <v>3390</v>
      </c>
      <c r="G13" s="14">
        <v>2507.5</v>
      </c>
      <c r="H13" s="14">
        <f t="shared" si="1"/>
        <v>73.967551622418881</v>
      </c>
      <c r="I13" s="14">
        <f t="shared" si="2"/>
        <v>1243.7</v>
      </c>
      <c r="J13" s="14">
        <f t="shared" ref="J13:J15" si="4">G13/D13*100</f>
        <v>198.40955847444218</v>
      </c>
    </row>
    <row r="14" spans="1:10" s="10" customFormat="1">
      <c r="B14" s="15" t="s">
        <v>16</v>
      </c>
      <c r="C14" s="14">
        <v>11463</v>
      </c>
      <c r="D14" s="14">
        <v>2344.1999999999998</v>
      </c>
      <c r="E14" s="14">
        <f t="shared" si="0"/>
        <v>20.450143941376599</v>
      </c>
      <c r="F14" s="14">
        <v>14361</v>
      </c>
      <c r="G14" s="14">
        <v>1976.11</v>
      </c>
      <c r="H14" s="14">
        <f t="shared" si="1"/>
        <v>13.760253464243435</v>
      </c>
      <c r="I14" s="14">
        <f t="shared" si="2"/>
        <v>-368.08999999999992</v>
      </c>
      <c r="J14" s="14">
        <f t="shared" si="4"/>
        <v>84.297841481102296</v>
      </c>
    </row>
    <row r="15" spans="1:10" s="10" customFormat="1">
      <c r="B15" s="15" t="s">
        <v>32</v>
      </c>
      <c r="C15" s="14">
        <v>0</v>
      </c>
      <c r="D15" s="14">
        <v>0</v>
      </c>
      <c r="E15" s="14" t="e">
        <f t="shared" si="0"/>
        <v>#DIV/0!</v>
      </c>
      <c r="F15" s="14">
        <v>9090</v>
      </c>
      <c r="G15" s="14">
        <v>2020.5709999999999</v>
      </c>
      <c r="H15" s="14">
        <f t="shared" si="1"/>
        <v>22.228503850385035</v>
      </c>
      <c r="I15" s="14">
        <f t="shared" si="2"/>
        <v>2020.5709999999999</v>
      </c>
      <c r="J15" s="14" t="e">
        <f t="shared" si="4"/>
        <v>#DIV/0!</v>
      </c>
    </row>
    <row r="16" spans="1:10" s="10" customFormat="1">
      <c r="B16" s="12" t="s">
        <v>17</v>
      </c>
      <c r="C16" s="14">
        <v>39719</v>
      </c>
      <c r="D16" s="14">
        <v>12300.6</v>
      </c>
      <c r="E16" s="14">
        <f t="shared" si="0"/>
        <v>30.969057629849694</v>
      </c>
      <c r="F16" s="14">
        <v>42992.807000000001</v>
      </c>
      <c r="G16" s="14">
        <v>12251.93</v>
      </c>
      <c r="H16" s="14">
        <f t="shared" si="1"/>
        <v>28.497627521738693</v>
      </c>
      <c r="I16" s="14">
        <f t="shared" si="2"/>
        <v>-48.670000000000073</v>
      </c>
      <c r="J16" s="14">
        <f t="shared" ref="J16:J22" si="5">G16/D16*100</f>
        <v>99.604328244150679</v>
      </c>
    </row>
    <row r="17" spans="2:10" s="10" customFormat="1">
      <c r="B17" s="12" t="s">
        <v>25</v>
      </c>
      <c r="C17" s="14">
        <v>3087</v>
      </c>
      <c r="D17" s="14">
        <v>933.1</v>
      </c>
      <c r="E17" s="14">
        <f t="shared" si="0"/>
        <v>30.226757369614514</v>
      </c>
      <c r="F17" s="14">
        <v>3269</v>
      </c>
      <c r="G17" s="14">
        <v>1086.152</v>
      </c>
      <c r="H17" s="14">
        <f t="shared" si="1"/>
        <v>33.22581829305598</v>
      </c>
      <c r="I17" s="14">
        <f t="shared" si="2"/>
        <v>153.05200000000002</v>
      </c>
      <c r="J17" s="14">
        <f t="shared" si="5"/>
        <v>116.40252920372951</v>
      </c>
    </row>
    <row r="18" spans="2:10" s="10" customFormat="1">
      <c r="B18" s="12" t="s">
        <v>22</v>
      </c>
      <c r="C18" s="14">
        <v>596174</v>
      </c>
      <c r="D18" s="14">
        <v>77509.7</v>
      </c>
      <c r="E18" s="14">
        <f t="shared" si="0"/>
        <v>13.001187572755605</v>
      </c>
      <c r="F18" s="14">
        <v>648217.19999999995</v>
      </c>
      <c r="G18" s="14">
        <v>228138.8</v>
      </c>
      <c r="H18" s="14">
        <f t="shared" si="1"/>
        <v>35.194808159980944</v>
      </c>
      <c r="I18" s="14">
        <f t="shared" si="2"/>
        <v>150629.09999999998</v>
      </c>
      <c r="J18" s="14">
        <f t="shared" si="5"/>
        <v>294.33580571205925</v>
      </c>
    </row>
    <row r="19" spans="2:10">
      <c r="B19" s="7" t="s">
        <v>11</v>
      </c>
      <c r="C19" s="8">
        <f>C20+C26+C27+C28</f>
        <v>2207103.5449999999</v>
      </c>
      <c r="D19" s="8">
        <f>D20+D26+D27+D28</f>
        <v>379743.98199999996</v>
      </c>
      <c r="E19" s="16">
        <f t="shared" si="0"/>
        <v>17.205535411343828</v>
      </c>
      <c r="F19" s="8">
        <f>F20+F26+F27+F28</f>
        <v>2342069.9190000002</v>
      </c>
      <c r="G19" s="8">
        <f>G20+G26+G27+G28</f>
        <v>452863.36900000006</v>
      </c>
      <c r="H19" s="9">
        <f t="shared" si="1"/>
        <v>19.336031146045389</v>
      </c>
      <c r="I19" s="8">
        <f t="shared" si="2"/>
        <v>73119.387000000104</v>
      </c>
      <c r="J19" s="8">
        <f t="shared" si="5"/>
        <v>119.25491659272697</v>
      </c>
    </row>
    <row r="20" spans="2:10" ht="30">
      <c r="B20" s="17" t="s">
        <v>6</v>
      </c>
      <c r="C20" s="14">
        <f>C22+C23+C24+C25</f>
        <v>2197323.2280000001</v>
      </c>
      <c r="D20" s="14">
        <f>D22+D23+D24+D25</f>
        <v>378284.45799999998</v>
      </c>
      <c r="E20" s="14">
        <f t="shared" si="0"/>
        <v>17.21569467703274</v>
      </c>
      <c r="F20" s="14">
        <f>F22+F23+F24+F25</f>
        <v>2330590.8080000002</v>
      </c>
      <c r="G20" s="14">
        <f>G22+G23+G24+G25</f>
        <v>451901.02</v>
      </c>
      <c r="H20" s="18">
        <f t="shared" si="1"/>
        <v>19.389976929832635</v>
      </c>
      <c r="I20" s="14">
        <f t="shared" ref="I20:I28" si="6">G20-D20</f>
        <v>73616.562000000034</v>
      </c>
      <c r="J20" s="14">
        <f t="shared" si="5"/>
        <v>119.46063615439364</v>
      </c>
    </row>
    <row r="21" spans="2:10">
      <c r="B21" s="17" t="s">
        <v>2</v>
      </c>
      <c r="C21" s="19"/>
      <c r="D21" s="14"/>
      <c r="E21" s="18"/>
      <c r="F21" s="14"/>
      <c r="G21" s="14"/>
      <c r="H21" s="18"/>
      <c r="I21" s="14"/>
      <c r="J21" s="14"/>
    </row>
    <row r="22" spans="2:10" s="23" customFormat="1" ht="30">
      <c r="B22" s="20" t="s">
        <v>23</v>
      </c>
      <c r="C22" s="21">
        <v>17186.7</v>
      </c>
      <c r="D22" s="21">
        <v>3437.34</v>
      </c>
      <c r="E22" s="18">
        <f t="shared" si="0"/>
        <v>20</v>
      </c>
      <c r="F22" s="21">
        <v>17277.2</v>
      </c>
      <c r="G22" s="21">
        <v>3455.4</v>
      </c>
      <c r="H22" s="22">
        <f t="shared" ref="H22:H26" si="7">G22/F22*100</f>
        <v>19.999768481003866</v>
      </c>
      <c r="I22" s="21">
        <f t="shared" si="6"/>
        <v>18.059999999999945</v>
      </c>
      <c r="J22" s="14">
        <f t="shared" si="5"/>
        <v>100.52540627345563</v>
      </c>
    </row>
    <row r="23" spans="2:10" ht="45">
      <c r="B23" s="20" t="s">
        <v>8</v>
      </c>
      <c r="C23" s="21">
        <v>649371.66399999999</v>
      </c>
      <c r="D23" s="21">
        <v>32139.901000000002</v>
      </c>
      <c r="E23" s="22">
        <f t="shared" ref="E23:E26" si="8">D23/C23*100</f>
        <v>4.9493845792445912</v>
      </c>
      <c r="F23" s="21">
        <v>618758.51800000004</v>
      </c>
      <c r="G23" s="21">
        <v>42051.260999999999</v>
      </c>
      <c r="H23" s="22">
        <f t="shared" si="7"/>
        <v>6.7960698360842606</v>
      </c>
      <c r="I23" s="21">
        <f t="shared" si="6"/>
        <v>9911.3599999999969</v>
      </c>
      <c r="J23" s="21">
        <f t="shared" ref="J23:J26" si="9">G23/D23*100</f>
        <v>130.83817837522272</v>
      </c>
    </row>
    <row r="24" spans="2:10" ht="30">
      <c r="B24" s="20" t="s">
        <v>19</v>
      </c>
      <c r="C24" s="21">
        <v>1526993.5</v>
      </c>
      <c r="D24" s="21">
        <v>341441.97700000001</v>
      </c>
      <c r="E24" s="22">
        <f t="shared" si="8"/>
        <v>22.360408017453906</v>
      </c>
      <c r="F24" s="21">
        <v>1674856.1</v>
      </c>
      <c r="G24" s="21">
        <v>404566.277</v>
      </c>
      <c r="H24" s="22">
        <f t="shared" si="7"/>
        <v>24.155285758579499</v>
      </c>
      <c r="I24" s="21">
        <f t="shared" si="6"/>
        <v>63124.299999999988</v>
      </c>
      <c r="J24" s="21">
        <f t="shared" si="9"/>
        <v>118.48756282242357</v>
      </c>
    </row>
    <row r="25" spans="2:10">
      <c r="B25" s="24" t="s">
        <v>9</v>
      </c>
      <c r="C25" s="21">
        <v>3771.364</v>
      </c>
      <c r="D25" s="21">
        <v>1265.24</v>
      </c>
      <c r="E25" s="22">
        <f t="shared" si="8"/>
        <v>33.548604695807668</v>
      </c>
      <c r="F25" s="21">
        <v>19698.990000000002</v>
      </c>
      <c r="G25" s="21">
        <v>1828.0820000000001</v>
      </c>
      <c r="H25" s="22">
        <f t="shared" si="7"/>
        <v>9.2800798416568568</v>
      </c>
      <c r="I25" s="21">
        <f t="shared" si="6"/>
        <v>562.8420000000001</v>
      </c>
      <c r="J25" s="21">
        <f t="shared" si="9"/>
        <v>144.48499889349057</v>
      </c>
    </row>
    <row r="26" spans="2:10">
      <c r="B26" s="25" t="s">
        <v>10</v>
      </c>
      <c r="C26" s="14">
        <v>9780.3169999999991</v>
      </c>
      <c r="D26" s="14">
        <v>1157.0050000000001</v>
      </c>
      <c r="E26" s="22">
        <f t="shared" si="8"/>
        <v>11.829933528739408</v>
      </c>
      <c r="F26" s="14">
        <v>11479.111000000001</v>
      </c>
      <c r="G26" s="14">
        <v>1282.357</v>
      </c>
      <c r="H26" s="18">
        <f t="shared" si="7"/>
        <v>11.171222231407988</v>
      </c>
      <c r="I26" s="14">
        <f t="shared" si="6"/>
        <v>125.35199999999986</v>
      </c>
      <c r="J26" s="21">
        <f t="shared" si="9"/>
        <v>110.83417962757289</v>
      </c>
    </row>
    <row r="27" spans="2:10" ht="60">
      <c r="B27" s="26" t="s">
        <v>29</v>
      </c>
      <c r="C27" s="14">
        <v>0</v>
      </c>
      <c r="D27" s="14">
        <v>753.73599999999999</v>
      </c>
      <c r="E27" s="18" t="s">
        <v>26</v>
      </c>
      <c r="F27" s="14">
        <v>0</v>
      </c>
      <c r="G27" s="14">
        <v>0</v>
      </c>
      <c r="H27" s="18" t="s">
        <v>26</v>
      </c>
      <c r="I27" s="14">
        <f t="shared" si="6"/>
        <v>-753.73599999999999</v>
      </c>
      <c r="J27" s="14">
        <f t="shared" ref="J27:J28" si="10">G27/D27*100</f>
        <v>0</v>
      </c>
    </row>
    <row r="28" spans="2:10" ht="45">
      <c r="B28" s="26" t="s">
        <v>24</v>
      </c>
      <c r="C28" s="14">
        <v>0</v>
      </c>
      <c r="D28" s="14">
        <v>-451.21699999999998</v>
      </c>
      <c r="E28" s="18" t="s">
        <v>26</v>
      </c>
      <c r="F28" s="14">
        <v>0</v>
      </c>
      <c r="G28" s="14">
        <v>-320.00799999999998</v>
      </c>
      <c r="H28" s="18" t="s">
        <v>26</v>
      </c>
      <c r="I28" s="14">
        <f t="shared" si="6"/>
        <v>131.209</v>
      </c>
      <c r="J28" s="14">
        <f t="shared" si="10"/>
        <v>70.921086749834345</v>
      </c>
    </row>
    <row r="29" spans="2:10" s="27" customFormat="1">
      <c r="C29" s="28"/>
      <c r="D29" s="28"/>
      <c r="F29" s="28"/>
      <c r="G29" s="28"/>
      <c r="I29" s="29"/>
      <c r="J29" s="29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Анюта</cp:lastModifiedBy>
  <cp:lastPrinted>2020-04-24T09:43:11Z</cp:lastPrinted>
  <dcterms:created xsi:type="dcterms:W3CDTF">2015-05-06T07:14:08Z</dcterms:created>
  <dcterms:modified xsi:type="dcterms:W3CDTF">2020-04-24T10:38:19Z</dcterms:modified>
</cp:coreProperties>
</file>